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X:\2019\025_Rekonstrukce mostu v km 0,989 na trati Havlíčkův Brod – Pardubice –Rosice nL\G_Náklady\G.3_Soupisy prací\"/>
    </mc:Choice>
  </mc:AlternateContent>
  <xr:revisionPtr revIDLastSave="0" documentId="13_ncr:1_{43A72761-2A6D-46A2-BEF7-3ACB47CB164A}" xr6:coauthVersionLast="45" xr6:coauthVersionMax="45" xr10:uidLastSave="{00000000-0000-0000-0000-000000000000}"/>
  <bookViews>
    <workbookView xWindow="3675" yWindow="780" windowWidth="23595" windowHeight="14520" xr2:uid="{00000000-000D-0000-FFFF-FFFF00000000}"/>
  </bookViews>
  <sheets>
    <sheet name="SO 06" sheetId="7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7" l="1"/>
  <c r="O9" i="7" s="1"/>
  <c r="R8" i="7" s="1"/>
  <c r="O8" i="7" s="1"/>
  <c r="I14" i="7"/>
  <c r="O14" i="7" s="1"/>
  <c r="I18" i="7"/>
  <c r="O18" i="7" s="1"/>
  <c r="I22" i="7"/>
  <c r="O22" i="7" s="1"/>
  <c r="I26" i="7"/>
  <c r="O26" i="7" s="1"/>
  <c r="I31" i="7"/>
  <c r="O31" i="7" s="1"/>
  <c r="I35" i="7"/>
  <c r="O35" i="7" s="1"/>
  <c r="I39" i="7"/>
  <c r="O39" i="7" s="1"/>
  <c r="I43" i="7"/>
  <c r="O43" i="7" s="1"/>
  <c r="I47" i="7"/>
  <c r="O47" i="7" s="1"/>
  <c r="I51" i="7"/>
  <c r="O51" i="7" s="1"/>
  <c r="I55" i="7"/>
  <c r="O55" i="7" s="1"/>
  <c r="I60" i="7"/>
  <c r="O60" i="7" s="1"/>
  <c r="I64" i="7"/>
  <c r="O64" i="7" s="1"/>
  <c r="I68" i="7"/>
  <c r="O68" i="7" s="1"/>
  <c r="I72" i="7"/>
  <c r="O72" i="7" s="1"/>
  <c r="I76" i="7"/>
  <c r="O76" i="7" s="1"/>
  <c r="I80" i="7"/>
  <c r="O80" i="7" s="1"/>
  <c r="I84" i="7"/>
  <c r="O84" i="7" s="1"/>
  <c r="I88" i="7"/>
  <c r="O88" i="7" s="1"/>
  <c r="I92" i="7"/>
  <c r="O92" i="7" s="1"/>
  <c r="I96" i="7"/>
  <c r="O96" i="7" s="1"/>
  <c r="I100" i="7"/>
  <c r="O100" i="7" s="1"/>
  <c r="I104" i="7"/>
  <c r="O104" i="7" s="1"/>
  <c r="I108" i="7"/>
  <c r="O108" i="7" s="1"/>
  <c r="R13" i="7" l="1"/>
  <c r="O13" i="7" s="1"/>
  <c r="O2" i="7" s="1"/>
  <c r="Q8" i="7"/>
  <c r="I8" i="7" s="1"/>
  <c r="R59" i="7"/>
  <c r="O59" i="7" s="1"/>
  <c r="Q13" i="7"/>
  <c r="I13" i="7" s="1"/>
  <c r="Q59" i="7"/>
  <c r="I59" i="7" s="1"/>
  <c r="R30" i="7"/>
  <c r="O30" i="7" s="1"/>
  <c r="Q30" i="7"/>
  <c r="I30" i="7" s="1"/>
  <c r="I3" i="7" l="1"/>
</calcChain>
</file>

<file path=xl/sharedStrings.xml><?xml version="1.0" encoding="utf-8"?>
<sst xmlns="http://schemas.openxmlformats.org/spreadsheetml/2006/main" count="376" uniqueCount="143">
  <si>
    <t>ASPE10</t>
  </si>
  <si>
    <t>S</t>
  </si>
  <si>
    <t>Firma: Firma</t>
  </si>
  <si>
    <t>Příloha k formuláři pro ocenění nabídky</t>
  </si>
  <si>
    <t xml:space="preserve">Stavba: </t>
  </si>
  <si>
    <t>2019-025</t>
  </si>
  <si>
    <t>Rekonstrukce mostu v km 0,989 na trati Havlíčkův Brod - Pardubice-Rosice n/L</t>
  </si>
  <si>
    <t>O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</si>
  <si>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</si>
  <si>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</si>
  <si>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</si>
  <si>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</si>
  <si>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</si>
  <si>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</si>
  <si>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</si>
  <si>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</si>
  <si>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</si>
  <si>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</si>
  <si>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</si>
  <si>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</si>
  <si>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</si>
  <si>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</si>
  <si>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</si>
  <si>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</si>
  <si>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</si>
  <si>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</si>
  <si>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</si>
  <si>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</si>
  <si>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</si>
  <si>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</si>
  <si>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</si>
  <si>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</si>
  <si>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P</t>
  </si>
  <si>
    <t/>
  </si>
  <si>
    <t>KUS</t>
  </si>
  <si>
    <t>PP</t>
  </si>
  <si>
    <t>VV</t>
  </si>
  <si>
    <t>TS</t>
  </si>
  <si>
    <t>7</t>
  </si>
  <si>
    <t>8</t>
  </si>
  <si>
    <t>KPL</t>
  </si>
  <si>
    <t>HOD</t>
  </si>
  <si>
    <t>11</t>
  </si>
  <si>
    <t>12</t>
  </si>
  <si>
    <t>13</t>
  </si>
  <si>
    <t>M2</t>
  </si>
  <si>
    <t>14</t>
  </si>
  <si>
    <t>15</t>
  </si>
  <si>
    <t>16</t>
  </si>
  <si>
    <t>17</t>
  </si>
  <si>
    <t>18</t>
  </si>
  <si>
    <t>M3</t>
  </si>
  <si>
    <t>19</t>
  </si>
  <si>
    <t>20</t>
  </si>
  <si>
    <t>21</t>
  </si>
  <si>
    <t>22</t>
  </si>
  <si>
    <t>23</t>
  </si>
  <si>
    <t>24</t>
  </si>
  <si>
    <t>25</t>
  </si>
  <si>
    <t>položka zahrnuje srovnání výškových rozdílů terénu</t>
  </si>
  <si>
    <t>M</t>
  </si>
  <si>
    <t>OSTATNÍ POŽADAVKY - ZEMĚMĚŘIČSKÁ MĚŘENÍ</t>
  </si>
  <si>
    <t>13293A</t>
  </si>
  <si>
    <t>HLOUBENÍ RÝH ŠÍŘ DO 2M PAŽ I NEPAŽ TŘ. III - BEZ DOPRAVY</t>
  </si>
  <si>
    <t>701004</t>
  </si>
  <si>
    <t>VYHLEDÁVACÍ MARKER ZEMNÍ</t>
  </si>
  <si>
    <t>742P13</t>
  </si>
  <si>
    <t>ZATAŽENÍ KABELU DO CHRÁNIČKY - KABEL DO 4 KG/M</t>
  </si>
  <si>
    <t>742P15</t>
  </si>
  <si>
    <t>OZNAČOVACÍ ŠTÍTEK NA KABEL</t>
  </si>
  <si>
    <t>SO 06</t>
  </si>
  <si>
    <t>Ochrana mimodrážních sítí</t>
  </si>
  <si>
    <t>Všeobecné konstrukce a práce</t>
  </si>
  <si>
    <t>02910</t>
  </si>
  <si>
    <t>viz. dokumentace</t>
  </si>
  <si>
    <t>zahrnuje veškeré náklady spojené s objednatelem požadovanými pracemi,</t>
  </si>
  <si>
    <t>Zemní práce</t>
  </si>
  <si>
    <t>50*0,35*0,8=14,000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</si>
  <si>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</si>
  <si>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</si>
  <si>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</si>
  <si>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</si>
  <si>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</si>
  <si>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</si>
  <si>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50*1=50,000 [A]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</si>
  <si>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</si>
  <si>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</si>
  <si>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</si>
  <si>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70</t>
  </si>
  <si>
    <t>Všeobecné práce pro silnoproud a slaboproud</t>
  </si>
  <si>
    <t>701001</t>
  </si>
  <si>
    <t>OZNAČOVACÍ ŠTÍTEK KABELOVÉHO VEDENÍ, SPOJKY NEBO KABELOVÉ SKŘÍNĚ (VČETNĚ OBJÍMKY)</t>
  </si>
  <si>
    <t>1. Položka obsahuje:  
 – pomocné mechanismy  
2. Položka neobsahuje:  
 X  
3. Způsob měření:  
Měří se plocha v metrech čtverečných.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</si>
  <si>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</si>
  <si>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702222</t>
  </si>
  <si>
    <t>KABELOVÁ CHRÁNIČKA ZEMNÍ UV STABILNÍ DN PŘES 100 DO 200 MM</t>
  </si>
  <si>
    <t>1. Položka obsahuje:  
 – přípravu podkladu pro osazení  
2. Položka neobsahuje:  
 X  
3. Způsob měření:  
Měří se metr délkový.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</si>
  <si>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</si>
  <si>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</si>
  <si>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</si>
  <si>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709110</t>
  </si>
  <si>
    <t>PROVIZORNÍ ZAJIŠTĚNÍ KABELU VE VÝKOPU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</si>
  <si>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</si>
  <si>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709210</t>
  </si>
  <si>
    <t>KŘIŽOVATKA KABELOVÝCH VEDENÍ SE STÁVAJÍCÍ INŽENÝRSKOU SÍTÍ (KABELEM, POTRUBÍM APOD.)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</si>
  <si>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</si>
  <si>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709310</t>
  </si>
  <si>
    <t>VYPODLOŽENÍ, ODDĚLENÍ A KRYTÍ SPOJKY NEBO ODBOČNICE PRO KABEL DO 10 KV</t>
  </si>
  <si>
    <t>1. Položka obsahuje:  
 – úprava dna výkopu, provedení podkladové a zásypové vrstvy písku  
 – dodání a přemísťování cihel, uložení do rýhy  
 – pomocné mechanismy  
2. Položka neobsahuje:  
 X  
3. Způsob měření:  
Udává se počet kusů kompletní konstrukce nebo práce.</t>
  </si>
  <si>
    <t>74</t>
  </si>
  <si>
    <t>Elektroinstalace - silnoproud</t>
  </si>
  <si>
    <t>742H24</t>
  </si>
  <si>
    <t>KABEL NN ČTYŘ- A PĚTIŽÍLOVÝ AL S PLASTOVOU IZOLACÍ OD 70 DO 120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</si>
  <si>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</si>
  <si>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742I11</t>
  </si>
  <si>
    <t>KABEL NN CU OVLÁDACÍ 7-12ŽÍLOVÝ DO 2,5 MM2</t>
  </si>
  <si>
    <t>742L14</t>
  </si>
  <si>
    <t>UKONČENÍ DVOU AŽ PĚTIŽÍLOVÉHO KABELU V ROZVADĚČI NEBO NA PŘÍSTROJI OD 70 DO 120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</si>
  <si>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</si>
  <si>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742L24</t>
  </si>
  <si>
    <t>UKONČENÍ DVOU AŽ PĚTIŽÍLOVÉHO KABELU KABELOVOU SPOJKOU OD 70 DO 120 MM2</t>
  </si>
  <si>
    <t>742M11</t>
  </si>
  <si>
    <t>UKONČENÍ 7-12ŽÍLOVÉHO KABELU V ROZVADĚČI NEBO NA PŘÍSTROJI DO 2,5 MM2</t>
  </si>
  <si>
    <t>742M21</t>
  </si>
  <si>
    <t>UKONČENÍ 7-12ŽÍLOVÉHO KABELU KABELOVOU SPOJKOU DO 2,5 MM2</t>
  </si>
  <si>
    <t>2*60=120,000 [A]</t>
  </si>
  <si>
    <t>1. Položka obsahuje:  
 – montáž kabelu o váze do 4 kg/m do chráničky/ kolektoru  
2. Položka neobsahuje:  
 X  
3. Způsob měření:  
Měří se metr délkový.</t>
  </si>
  <si>
    <t>1. Položka obsahuje:  
 – veškeré příslušentsví  
2. Položka neobsahuje:  
 X  
3. Způsob měření:  
Udává se počet kusů kompletní konstrukce nebo práce.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</si>
  <si>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</si>
  <si>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</si>
  <si>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</si>
  <si>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747211</t>
  </si>
  <si>
    <t>CELKOVÁ PROHLÍDKA, ZKOUŠENÍ, MĚŘENÍ A VYHOTOVENÍ VÝCHOZÍ REVIZNÍ ZPRÁVY, PRO OBJEM IN DO 100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</si>
  <si>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</si>
  <si>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</si>
  <si>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</si>
  <si>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</si>
  <si>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747702</t>
  </si>
  <si>
    <t>ÚPRAVA ZAPOJENÍ STÁVAJÍCÍCH KABELOVÝCH SKŘÍNÍ/ROZVADĚČŮ</t>
  </si>
  <si>
    <t>1. Položka obsahuje:  
 – cenu za veškeré náklady na provedení provizorních úprav zapojení stávajících kabelových skříní / rozvaděčů v průběhu výstavy ( pro montáž nových i provizorních kabelů, drobné úpravy výstroje apod. )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</si>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</sst>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0"/>
      <name val="Arial"/>
    </font>
    <font>
      <b/>
      <sz val="16"/>
      <color indexed="8"/>
      <name val="Arial"/>
    </font>
    <font>
      <b/>
      <sz val="11"/>
      <name val="Arial"/>
    </font>
    <font>
      <sz val="10"/>
      <color indexed="9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0" borderId="1" xfId="0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7169" name="Picture 1">
          <a:extLst>
            <a:ext uri="{FF2B5EF4-FFF2-40B4-BE49-F238E27FC236}">
              <a16:creationId xmlns:a16="http://schemas.microsoft.com/office/drawing/2014/main" id="{D88AFF84-B875-4623-BCFF-23527F6AAE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111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O2">
        <f>0+O8+O13+O30+O59</f>
        <v>0</v>
      </c>
      <c r="P2" t="s">
        <v>12</v>
      </c>
    </row>
    <row r="3" spans="1:18" ht="15" customHeight="1" x14ac:dyDescent="0.2">
      <c r="A3" t="s">
        <v>1</v>
      </c>
      <c r="B3" s="6" t="s">
        <v>4</v>
      </c>
      <c r="C3" s="29" t="s">
        <v>5</v>
      </c>
      <c r="D3" s="30"/>
      <c r="E3" s="7" t="s">
        <v>6</v>
      </c>
      <c r="F3" s="1"/>
      <c r="G3" s="4"/>
      <c r="H3" s="3" t="s">
        <v>70</v>
      </c>
      <c r="I3" s="27">
        <f>0+I8+I13+I30+I59</f>
        <v>0</v>
      </c>
      <c r="O3" t="s">
        <v>9</v>
      </c>
      <c r="P3" t="s">
        <v>13</v>
      </c>
    </row>
    <row r="4" spans="1:18" ht="15" customHeight="1" x14ac:dyDescent="0.2">
      <c r="A4" t="s">
        <v>7</v>
      </c>
      <c r="B4" s="9" t="s">
        <v>8</v>
      </c>
      <c r="C4" s="31" t="s">
        <v>70</v>
      </c>
      <c r="D4" s="32"/>
      <c r="E4" s="10" t="s">
        <v>71</v>
      </c>
      <c r="F4" s="5"/>
      <c r="G4" s="5"/>
      <c r="H4" s="11"/>
      <c r="I4" s="11"/>
      <c r="O4" t="s">
        <v>10</v>
      </c>
      <c r="P4" t="s">
        <v>13</v>
      </c>
    </row>
    <row r="5" spans="1:18" ht="12.75" customHeight="1" x14ac:dyDescent="0.2">
      <c r="A5" s="28" t="s">
        <v>14</v>
      </c>
      <c r="B5" s="28" t="s">
        <v>16</v>
      </c>
      <c r="C5" s="28" t="s">
        <v>18</v>
      </c>
      <c r="D5" s="28" t="s">
        <v>19</v>
      </c>
      <c r="E5" s="28" t="s">
        <v>20</v>
      </c>
      <c r="F5" s="28" t="s">
        <v>22</v>
      </c>
      <c r="G5" s="28" t="s">
        <v>24</v>
      </c>
      <c r="H5" s="28" t="s">
        <v>26</v>
      </c>
      <c r="I5" s="28"/>
      <c r="O5" t="s">
        <v>11</v>
      </c>
      <c r="P5" t="s">
        <v>13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8" t="s">
        <v>27</v>
      </c>
      <c r="I6" s="8" t="s">
        <v>29</v>
      </c>
    </row>
    <row r="7" spans="1:18" ht="12.75" customHeight="1" x14ac:dyDescent="0.2">
      <c r="A7" s="8" t="s">
        <v>15</v>
      </c>
      <c r="B7" s="8" t="s">
        <v>17</v>
      </c>
      <c r="C7" s="8" t="s">
        <v>13</v>
      </c>
      <c r="D7" s="8" t="s">
        <v>12</v>
      </c>
      <c r="E7" s="8" t="s">
        <v>21</v>
      </c>
      <c r="F7" s="8" t="s">
        <v>23</v>
      </c>
      <c r="G7" s="8" t="s">
        <v>25</v>
      </c>
      <c r="H7" s="8" t="s">
        <v>28</v>
      </c>
      <c r="I7" s="8" t="s">
        <v>30</v>
      </c>
    </row>
    <row r="8" spans="1:18" ht="12.75" customHeight="1" x14ac:dyDescent="0.2">
      <c r="A8" s="11" t="s">
        <v>31</v>
      </c>
      <c r="B8" s="11"/>
      <c r="C8" s="13" t="s">
        <v>15</v>
      </c>
      <c r="D8" s="11"/>
      <c r="E8" s="14" t="s">
        <v>72</v>
      </c>
      <c r="F8" s="11"/>
      <c r="G8" s="11"/>
      <c r="H8" s="11"/>
      <c r="I8" s="15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2" t="s">
        <v>32</v>
      </c>
      <c r="B9" s="16" t="s">
        <v>17</v>
      </c>
      <c r="C9" s="16" t="s">
        <v>73</v>
      </c>
      <c r="D9" s="12" t="s">
        <v>33</v>
      </c>
      <c r="E9" s="17" t="s">
        <v>61</v>
      </c>
      <c r="F9" s="18" t="s">
        <v>40</v>
      </c>
      <c r="G9" s="19">
        <v>1</v>
      </c>
      <c r="H9" s="20">
        <v>0</v>
      </c>
      <c r="I9" s="20">
        <f>ROUND(ROUND(H9,2)*ROUND(G9,3),2)</f>
        <v>0</v>
      </c>
      <c r="O9">
        <f>(I9*21)/100</f>
        <v>0</v>
      </c>
      <c r="P9" t="s">
        <v>13</v>
      </c>
    </row>
    <row r="10" spans="1:18" x14ac:dyDescent="0.2">
      <c r="A10" s="21" t="s">
        <v>35</v>
      </c>
      <c r="E10" s="22" t="s">
        <v>33</v>
      </c>
    </row>
    <row r="11" spans="1:18" x14ac:dyDescent="0.2">
      <c r="A11" s="23" t="s">
        <v>36</v>
      </c>
      <c r="E11" s="24" t="s">
        <v>74</v>
      </c>
    </row>
    <row r="12" spans="1:18" x14ac:dyDescent="0.2">
      <c r="A12" t="s">
        <v>37</v>
      </c>
      <c r="E12" s="22" t="s">
        <v>75</v>
      </c>
    </row>
    <row r="13" spans="1:18" ht="12.75" customHeight="1" x14ac:dyDescent="0.2">
      <c r="A13" s="5" t="s">
        <v>31</v>
      </c>
      <c r="B13" s="5"/>
      <c r="C13" s="25" t="s">
        <v>17</v>
      </c>
      <c r="D13" s="5"/>
      <c r="E13" s="14" t="s">
        <v>76</v>
      </c>
      <c r="F13" s="5"/>
      <c r="G13" s="5"/>
      <c r="H13" s="5"/>
      <c r="I13" s="26">
        <f>0+Q13</f>
        <v>0</v>
      </c>
      <c r="O13">
        <f>0+R13</f>
        <v>0</v>
      </c>
      <c r="Q13">
        <f>0+I14+I18+I22+I26</f>
        <v>0</v>
      </c>
      <c r="R13">
        <f>0+O14+O18+O22+O26</f>
        <v>0</v>
      </c>
    </row>
    <row r="14" spans="1:18" x14ac:dyDescent="0.2">
      <c r="A14" s="12" t="s">
        <v>32</v>
      </c>
      <c r="B14" s="16" t="s">
        <v>13</v>
      </c>
      <c r="C14" s="16" t="s">
        <v>62</v>
      </c>
      <c r="D14" s="12" t="s">
        <v>33</v>
      </c>
      <c r="E14" s="17" t="s">
        <v>63</v>
      </c>
      <c r="F14" s="18" t="s">
        <v>51</v>
      </c>
      <c r="G14" s="19">
        <v>14</v>
      </c>
      <c r="H14" s="20">
        <v>0</v>
      </c>
      <c r="I14" s="20">
        <f>ROUND(ROUND(H14,2)*ROUND(G14,3),2)</f>
        <v>0</v>
      </c>
      <c r="O14">
        <f>(I14*21)/100</f>
        <v>0</v>
      </c>
      <c r="P14" t="s">
        <v>13</v>
      </c>
    </row>
    <row r="15" spans="1:18" x14ac:dyDescent="0.2">
      <c r="A15" s="21" t="s">
        <v>35</v>
      </c>
      <c r="E15" s="22" t="s">
        <v>33</v>
      </c>
    </row>
    <row r="16" spans="1:18" x14ac:dyDescent="0.2">
      <c r="A16" s="23" t="s">
        <v>36</v>
      </c>
      <c r="E16" s="24" t="s">
        <v>77</v>
      </c>
    </row>
    <row r="17" spans="1:18" ht="318.75" x14ac:dyDescent="0.2">
      <c r="A17" t="s">
        <v>37</v>
      </c>
      <c r="E17" s="22" t="s">
        <v>78</v>
      </c>
    </row>
    <row r="18" spans="1:18" x14ac:dyDescent="0.2">
      <c r="A18" s="12" t="s">
        <v>32</v>
      </c>
      <c r="B18" s="16" t="s">
        <v>12</v>
      </c>
      <c r="C18" s="16" t="s">
        <v>79</v>
      </c>
      <c r="D18" s="12" t="s">
        <v>33</v>
      </c>
      <c r="E18" s="17" t="s">
        <v>80</v>
      </c>
      <c r="F18" s="18" t="s">
        <v>51</v>
      </c>
      <c r="G18" s="19">
        <v>14</v>
      </c>
      <c r="H18" s="20">
        <v>0</v>
      </c>
      <c r="I18" s="20">
        <f>ROUND(ROUND(H18,2)*ROUND(G18,3),2)</f>
        <v>0</v>
      </c>
      <c r="O18">
        <f>(I18*21)/100</f>
        <v>0</v>
      </c>
      <c r="P18" t="s">
        <v>13</v>
      </c>
    </row>
    <row r="19" spans="1:18" x14ac:dyDescent="0.2">
      <c r="A19" s="21" t="s">
        <v>35</v>
      </c>
      <c r="E19" s="22" t="s">
        <v>33</v>
      </c>
    </row>
    <row r="20" spans="1:18" x14ac:dyDescent="0.2">
      <c r="A20" s="23" t="s">
        <v>36</v>
      </c>
      <c r="E20" s="24" t="s">
        <v>77</v>
      </c>
    </row>
    <row r="21" spans="1:18" ht="229.5" x14ac:dyDescent="0.2">
      <c r="A21" t="s">
        <v>37</v>
      </c>
      <c r="E21" s="22" t="s">
        <v>81</v>
      </c>
    </row>
    <row r="22" spans="1:18" x14ac:dyDescent="0.2">
      <c r="A22" s="12" t="s">
        <v>32</v>
      </c>
      <c r="B22" s="16" t="s">
        <v>21</v>
      </c>
      <c r="C22" s="16" t="s">
        <v>82</v>
      </c>
      <c r="D22" s="12" t="s">
        <v>33</v>
      </c>
      <c r="E22" s="17" t="s">
        <v>83</v>
      </c>
      <c r="F22" s="18" t="s">
        <v>45</v>
      </c>
      <c r="G22" s="19">
        <v>50</v>
      </c>
      <c r="H22" s="20">
        <v>0</v>
      </c>
      <c r="I22" s="20">
        <f>ROUND(ROUND(H22,2)*ROUND(G22,3),2)</f>
        <v>0</v>
      </c>
      <c r="O22">
        <f>(I22*21)/100</f>
        <v>0</v>
      </c>
      <c r="P22" t="s">
        <v>13</v>
      </c>
    </row>
    <row r="23" spans="1:18" x14ac:dyDescent="0.2">
      <c r="A23" s="21" t="s">
        <v>35</v>
      </c>
      <c r="E23" s="22" t="s">
        <v>33</v>
      </c>
    </row>
    <row r="24" spans="1:18" x14ac:dyDescent="0.2">
      <c r="A24" s="23" t="s">
        <v>36</v>
      </c>
      <c r="E24" s="24" t="s">
        <v>84</v>
      </c>
    </row>
    <row r="25" spans="1:18" x14ac:dyDescent="0.2">
      <c r="A25" t="s">
        <v>37</v>
      </c>
      <c r="E25" s="22" t="s">
        <v>59</v>
      </c>
    </row>
    <row r="26" spans="1:18" x14ac:dyDescent="0.2">
      <c r="A26" s="12" t="s">
        <v>32</v>
      </c>
      <c r="B26" s="16" t="s">
        <v>23</v>
      </c>
      <c r="C26" s="16" t="s">
        <v>85</v>
      </c>
      <c r="D26" s="12" t="s">
        <v>33</v>
      </c>
      <c r="E26" s="17" t="s">
        <v>86</v>
      </c>
      <c r="F26" s="18" t="s">
        <v>45</v>
      </c>
      <c r="G26" s="19">
        <v>50</v>
      </c>
      <c r="H26" s="20">
        <v>0</v>
      </c>
      <c r="I26" s="20">
        <f>ROUND(ROUND(H26,2)*ROUND(G26,3),2)</f>
        <v>0</v>
      </c>
      <c r="O26">
        <f>(I26*21)/100</f>
        <v>0</v>
      </c>
      <c r="P26" t="s">
        <v>13</v>
      </c>
    </row>
    <row r="27" spans="1:18" x14ac:dyDescent="0.2">
      <c r="A27" s="21" t="s">
        <v>35</v>
      </c>
      <c r="E27" s="22" t="s">
        <v>33</v>
      </c>
    </row>
    <row r="28" spans="1:18" x14ac:dyDescent="0.2">
      <c r="A28" s="23" t="s">
        <v>36</v>
      </c>
      <c r="E28" s="24" t="s">
        <v>84</v>
      </c>
    </row>
    <row r="29" spans="1:18" ht="25.5" x14ac:dyDescent="0.2">
      <c r="A29" t="s">
        <v>37</v>
      </c>
      <c r="E29" s="22" t="s">
        <v>87</v>
      </c>
    </row>
    <row r="30" spans="1:18" ht="12.75" customHeight="1" x14ac:dyDescent="0.2">
      <c r="A30" s="5" t="s">
        <v>31</v>
      </c>
      <c r="B30" s="5"/>
      <c r="C30" s="25" t="s">
        <v>88</v>
      </c>
      <c r="D30" s="5"/>
      <c r="E30" s="14" t="s">
        <v>89</v>
      </c>
      <c r="F30" s="5"/>
      <c r="G30" s="5"/>
      <c r="H30" s="5"/>
      <c r="I30" s="26">
        <f>0+Q30</f>
        <v>0</v>
      </c>
      <c r="O30">
        <f>0+R30</f>
        <v>0</v>
      </c>
      <c r="Q30">
        <f>0+I31+I35+I39+I43+I47+I51+I55</f>
        <v>0</v>
      </c>
      <c r="R30">
        <f>0+O31+O35+O39+O43+O47+O51+O55</f>
        <v>0</v>
      </c>
    </row>
    <row r="31" spans="1:18" ht="25.5" x14ac:dyDescent="0.2">
      <c r="A31" s="12" t="s">
        <v>32</v>
      </c>
      <c r="B31" s="16" t="s">
        <v>25</v>
      </c>
      <c r="C31" s="16" t="s">
        <v>90</v>
      </c>
      <c r="D31" s="12" t="s">
        <v>33</v>
      </c>
      <c r="E31" s="17" t="s">
        <v>91</v>
      </c>
      <c r="F31" s="18" t="s">
        <v>34</v>
      </c>
      <c r="G31" s="19">
        <v>2</v>
      </c>
      <c r="H31" s="20">
        <v>0</v>
      </c>
      <c r="I31" s="20">
        <f>ROUND(ROUND(H31,2)*ROUND(G31,3),2)</f>
        <v>0</v>
      </c>
      <c r="O31">
        <f>(I31*21)/100</f>
        <v>0</v>
      </c>
      <c r="P31" t="s">
        <v>13</v>
      </c>
    </row>
    <row r="32" spans="1:18" x14ac:dyDescent="0.2">
      <c r="A32" s="21" t="s">
        <v>35</v>
      </c>
      <c r="E32" s="22" t="s">
        <v>33</v>
      </c>
    </row>
    <row r="33" spans="1:16" x14ac:dyDescent="0.2">
      <c r="A33" s="23" t="s">
        <v>36</v>
      </c>
      <c r="E33" s="24" t="s">
        <v>74</v>
      </c>
    </row>
    <row r="34" spans="1:16" ht="76.5" x14ac:dyDescent="0.2">
      <c r="A34" t="s">
        <v>37</v>
      </c>
      <c r="E34" s="22" t="s">
        <v>92</v>
      </c>
    </row>
    <row r="35" spans="1:16" x14ac:dyDescent="0.2">
      <c r="A35" s="12" t="s">
        <v>32</v>
      </c>
      <c r="B35" s="16" t="s">
        <v>38</v>
      </c>
      <c r="C35" s="16" t="s">
        <v>64</v>
      </c>
      <c r="D35" s="12" t="s">
        <v>33</v>
      </c>
      <c r="E35" s="17" t="s">
        <v>65</v>
      </c>
      <c r="F35" s="18" t="s">
        <v>34</v>
      </c>
      <c r="G35" s="19">
        <v>2</v>
      </c>
      <c r="H35" s="20">
        <v>0</v>
      </c>
      <c r="I35" s="20">
        <f>ROUND(ROUND(H35,2)*ROUND(G35,3),2)</f>
        <v>0</v>
      </c>
      <c r="O35">
        <f>(I35*21)/100</f>
        <v>0</v>
      </c>
      <c r="P35" t="s">
        <v>13</v>
      </c>
    </row>
    <row r="36" spans="1:16" x14ac:dyDescent="0.2">
      <c r="A36" s="21" t="s">
        <v>35</v>
      </c>
      <c r="E36" s="22" t="s">
        <v>33</v>
      </c>
    </row>
    <row r="37" spans="1:16" x14ac:dyDescent="0.2">
      <c r="A37" s="23" t="s">
        <v>36</v>
      </c>
      <c r="E37" s="24" t="s">
        <v>74</v>
      </c>
    </row>
    <row r="38" spans="1:16" ht="114.75" x14ac:dyDescent="0.2">
      <c r="A38" t="s">
        <v>37</v>
      </c>
      <c r="E38" s="22" t="s">
        <v>93</v>
      </c>
    </row>
    <row r="39" spans="1:16" x14ac:dyDescent="0.2">
      <c r="A39" s="12" t="s">
        <v>32</v>
      </c>
      <c r="B39" s="16" t="s">
        <v>39</v>
      </c>
      <c r="C39" s="16" t="s">
        <v>94</v>
      </c>
      <c r="D39" s="12" t="s">
        <v>33</v>
      </c>
      <c r="E39" s="17" t="s">
        <v>95</v>
      </c>
      <c r="F39" s="18" t="s">
        <v>60</v>
      </c>
      <c r="G39" s="19">
        <v>50</v>
      </c>
      <c r="H39" s="20">
        <v>0</v>
      </c>
      <c r="I39" s="20">
        <f>ROUND(ROUND(H39,2)*ROUND(G39,3),2)</f>
        <v>0</v>
      </c>
      <c r="O39">
        <f>(I39*21)/100</f>
        <v>0</v>
      </c>
      <c r="P39" t="s">
        <v>13</v>
      </c>
    </row>
    <row r="40" spans="1:16" x14ac:dyDescent="0.2">
      <c r="A40" s="21" t="s">
        <v>35</v>
      </c>
      <c r="E40" s="22" t="s">
        <v>33</v>
      </c>
    </row>
    <row r="41" spans="1:16" x14ac:dyDescent="0.2">
      <c r="A41" s="23" t="s">
        <v>36</v>
      </c>
      <c r="E41" s="24" t="s">
        <v>74</v>
      </c>
    </row>
    <row r="42" spans="1:16" ht="76.5" x14ac:dyDescent="0.2">
      <c r="A42" t="s">
        <v>37</v>
      </c>
      <c r="E42" s="22" t="s">
        <v>96</v>
      </c>
    </row>
    <row r="43" spans="1:16" x14ac:dyDescent="0.2">
      <c r="A43" s="12" t="s">
        <v>32</v>
      </c>
      <c r="B43" s="16" t="s">
        <v>28</v>
      </c>
      <c r="C43" s="16" t="s">
        <v>97</v>
      </c>
      <c r="D43" s="12" t="s">
        <v>33</v>
      </c>
      <c r="E43" s="17" t="s">
        <v>98</v>
      </c>
      <c r="F43" s="18" t="s">
        <v>60</v>
      </c>
      <c r="G43" s="19">
        <v>50</v>
      </c>
      <c r="H43" s="20">
        <v>0</v>
      </c>
      <c r="I43" s="20">
        <f>ROUND(ROUND(H43,2)*ROUND(G43,3),2)</f>
        <v>0</v>
      </c>
      <c r="O43">
        <f>(I43*21)/100</f>
        <v>0</v>
      </c>
      <c r="P43" t="s">
        <v>13</v>
      </c>
    </row>
    <row r="44" spans="1:16" x14ac:dyDescent="0.2">
      <c r="A44" s="21" t="s">
        <v>35</v>
      </c>
      <c r="E44" s="22" t="s">
        <v>33</v>
      </c>
    </row>
    <row r="45" spans="1:16" x14ac:dyDescent="0.2">
      <c r="A45" s="23" t="s">
        <v>36</v>
      </c>
      <c r="E45" s="24" t="s">
        <v>74</v>
      </c>
    </row>
    <row r="46" spans="1:16" ht="140.25" x14ac:dyDescent="0.2">
      <c r="A46" t="s">
        <v>37</v>
      </c>
      <c r="E46" s="22" t="s">
        <v>99</v>
      </c>
    </row>
    <row r="47" spans="1:16" x14ac:dyDescent="0.2">
      <c r="A47" s="12" t="s">
        <v>32</v>
      </c>
      <c r="B47" s="16" t="s">
        <v>30</v>
      </c>
      <c r="C47" s="16" t="s">
        <v>100</v>
      </c>
      <c r="D47" s="12" t="s">
        <v>33</v>
      </c>
      <c r="E47" s="17" t="s">
        <v>101</v>
      </c>
      <c r="F47" s="18" t="s">
        <v>34</v>
      </c>
      <c r="G47" s="19">
        <v>4</v>
      </c>
      <c r="H47" s="20">
        <v>0</v>
      </c>
      <c r="I47" s="20">
        <f>ROUND(ROUND(H47,2)*ROUND(G47,3),2)</f>
        <v>0</v>
      </c>
      <c r="O47">
        <f>(I47*21)/100</f>
        <v>0</v>
      </c>
      <c r="P47" t="s">
        <v>13</v>
      </c>
    </row>
    <row r="48" spans="1:16" x14ac:dyDescent="0.2">
      <c r="A48" s="21" t="s">
        <v>35</v>
      </c>
      <c r="E48" s="22" t="s">
        <v>33</v>
      </c>
    </row>
    <row r="49" spans="1:18" x14ac:dyDescent="0.2">
      <c r="A49" s="23" t="s">
        <v>36</v>
      </c>
      <c r="E49" s="24" t="s">
        <v>74</v>
      </c>
    </row>
    <row r="50" spans="1:18" ht="114.75" x14ac:dyDescent="0.2">
      <c r="A50" t="s">
        <v>37</v>
      </c>
      <c r="E50" s="22" t="s">
        <v>102</v>
      </c>
    </row>
    <row r="51" spans="1:18" ht="25.5" x14ac:dyDescent="0.2">
      <c r="A51" s="12" t="s">
        <v>32</v>
      </c>
      <c r="B51" s="16" t="s">
        <v>42</v>
      </c>
      <c r="C51" s="16" t="s">
        <v>103</v>
      </c>
      <c r="D51" s="12" t="s">
        <v>33</v>
      </c>
      <c r="E51" s="17" t="s">
        <v>104</v>
      </c>
      <c r="F51" s="18" t="s">
        <v>34</v>
      </c>
      <c r="G51" s="19">
        <v>4</v>
      </c>
      <c r="H51" s="20">
        <v>0</v>
      </c>
      <c r="I51" s="20">
        <f>ROUND(ROUND(H51,2)*ROUND(G51,3),2)</f>
        <v>0</v>
      </c>
      <c r="O51">
        <f>(I51*21)/100</f>
        <v>0</v>
      </c>
      <c r="P51" t="s">
        <v>13</v>
      </c>
    </row>
    <row r="52" spans="1:18" x14ac:dyDescent="0.2">
      <c r="A52" s="21" t="s">
        <v>35</v>
      </c>
      <c r="E52" s="22" t="s">
        <v>33</v>
      </c>
    </row>
    <row r="53" spans="1:18" x14ac:dyDescent="0.2">
      <c r="A53" s="23" t="s">
        <v>36</v>
      </c>
      <c r="E53" s="24" t="s">
        <v>74</v>
      </c>
    </row>
    <row r="54" spans="1:18" ht="114.75" x14ac:dyDescent="0.2">
      <c r="A54" t="s">
        <v>37</v>
      </c>
      <c r="E54" s="22" t="s">
        <v>105</v>
      </c>
    </row>
    <row r="55" spans="1:18" ht="25.5" x14ac:dyDescent="0.2">
      <c r="A55" s="12" t="s">
        <v>32</v>
      </c>
      <c r="B55" s="16" t="s">
        <v>43</v>
      </c>
      <c r="C55" s="16" t="s">
        <v>106</v>
      </c>
      <c r="D55" s="12" t="s">
        <v>33</v>
      </c>
      <c r="E55" s="17" t="s">
        <v>107</v>
      </c>
      <c r="F55" s="18" t="s">
        <v>34</v>
      </c>
      <c r="G55" s="19">
        <v>2</v>
      </c>
      <c r="H55" s="20">
        <v>0</v>
      </c>
      <c r="I55" s="20">
        <f>ROUND(ROUND(H55,2)*ROUND(G55,3),2)</f>
        <v>0</v>
      </c>
      <c r="O55">
        <f>(I55*21)/100</f>
        <v>0</v>
      </c>
      <c r="P55" t="s">
        <v>13</v>
      </c>
    </row>
    <row r="56" spans="1:18" x14ac:dyDescent="0.2">
      <c r="A56" s="21" t="s">
        <v>35</v>
      </c>
      <c r="E56" s="22" t="s">
        <v>33</v>
      </c>
    </row>
    <row r="57" spans="1:18" x14ac:dyDescent="0.2">
      <c r="A57" s="23" t="s">
        <v>36</v>
      </c>
      <c r="E57" s="24" t="s">
        <v>74</v>
      </c>
    </row>
    <row r="58" spans="1:18" ht="102" x14ac:dyDescent="0.2">
      <c r="A58" t="s">
        <v>37</v>
      </c>
      <c r="E58" s="22" t="s">
        <v>108</v>
      </c>
    </row>
    <row r="59" spans="1:18" ht="12.75" customHeight="1" x14ac:dyDescent="0.2">
      <c r="A59" s="5" t="s">
        <v>31</v>
      </c>
      <c r="B59" s="5"/>
      <c r="C59" s="25" t="s">
        <v>109</v>
      </c>
      <c r="D59" s="5"/>
      <c r="E59" s="14" t="s">
        <v>110</v>
      </c>
      <c r="F59" s="5"/>
      <c r="G59" s="5"/>
      <c r="H59" s="5"/>
      <c r="I59" s="26">
        <f>0+Q59</f>
        <v>0</v>
      </c>
      <c r="O59">
        <f>0+R59</f>
        <v>0</v>
      </c>
      <c r="Q59">
        <f>0+I60+I64+I68+I72+I76+I80+I84+I88+I92+I96+I100+I104+I108</f>
        <v>0</v>
      </c>
      <c r="R59">
        <f>0+O60+O64+O68+O72+O76+O80+O84+O88+O92+O96+O100+O104+O108</f>
        <v>0</v>
      </c>
    </row>
    <row r="60" spans="1:18" ht="25.5" x14ac:dyDescent="0.2">
      <c r="A60" s="12" t="s">
        <v>32</v>
      </c>
      <c r="B60" s="16" t="s">
        <v>44</v>
      </c>
      <c r="C60" s="16" t="s">
        <v>111</v>
      </c>
      <c r="D60" s="12" t="s">
        <v>33</v>
      </c>
      <c r="E60" s="17" t="s">
        <v>112</v>
      </c>
      <c r="F60" s="18" t="s">
        <v>60</v>
      </c>
      <c r="G60" s="19">
        <v>60</v>
      </c>
      <c r="H60" s="20">
        <v>0</v>
      </c>
      <c r="I60" s="20">
        <f>ROUND(ROUND(H60,2)*ROUND(G60,3),2)</f>
        <v>0</v>
      </c>
      <c r="O60">
        <f>(I60*21)/100</f>
        <v>0</v>
      </c>
      <c r="P60" t="s">
        <v>13</v>
      </c>
    </row>
    <row r="61" spans="1:18" x14ac:dyDescent="0.2">
      <c r="A61" s="21" t="s">
        <v>35</v>
      </c>
      <c r="E61" s="22" t="s">
        <v>33</v>
      </c>
    </row>
    <row r="62" spans="1:18" x14ac:dyDescent="0.2">
      <c r="A62" s="23" t="s">
        <v>36</v>
      </c>
      <c r="E62" s="24" t="s">
        <v>74</v>
      </c>
    </row>
    <row r="63" spans="1:18" ht="89.25" x14ac:dyDescent="0.2">
      <c r="A63" t="s">
        <v>37</v>
      </c>
      <c r="E63" s="22" t="s">
        <v>113</v>
      </c>
    </row>
    <row r="64" spans="1:18" x14ac:dyDescent="0.2">
      <c r="A64" s="12" t="s">
        <v>32</v>
      </c>
      <c r="B64" s="16" t="s">
        <v>46</v>
      </c>
      <c r="C64" s="16" t="s">
        <v>114</v>
      </c>
      <c r="D64" s="12" t="s">
        <v>33</v>
      </c>
      <c r="E64" s="17" t="s">
        <v>115</v>
      </c>
      <c r="F64" s="18" t="s">
        <v>60</v>
      </c>
      <c r="G64" s="19">
        <v>60</v>
      </c>
      <c r="H64" s="20">
        <v>0</v>
      </c>
      <c r="I64" s="20">
        <f>ROUND(ROUND(H64,2)*ROUND(G64,3),2)</f>
        <v>0</v>
      </c>
      <c r="O64">
        <f>(I64*21)/100</f>
        <v>0</v>
      </c>
      <c r="P64" t="s">
        <v>13</v>
      </c>
    </row>
    <row r="65" spans="1:16" x14ac:dyDescent="0.2">
      <c r="A65" s="21" t="s">
        <v>35</v>
      </c>
      <c r="E65" s="22" t="s">
        <v>33</v>
      </c>
    </row>
    <row r="66" spans="1:16" x14ac:dyDescent="0.2">
      <c r="A66" s="23" t="s">
        <v>36</v>
      </c>
      <c r="E66" s="24" t="s">
        <v>74</v>
      </c>
    </row>
    <row r="67" spans="1:16" ht="89.25" x14ac:dyDescent="0.2">
      <c r="A67" t="s">
        <v>37</v>
      </c>
      <c r="E67" s="22" t="s">
        <v>113</v>
      </c>
    </row>
    <row r="68" spans="1:16" ht="25.5" x14ac:dyDescent="0.2">
      <c r="A68" s="12" t="s">
        <v>32</v>
      </c>
      <c r="B68" s="16" t="s">
        <v>47</v>
      </c>
      <c r="C68" s="16" t="s">
        <v>116</v>
      </c>
      <c r="D68" s="12" t="s">
        <v>33</v>
      </c>
      <c r="E68" s="17" t="s">
        <v>117</v>
      </c>
      <c r="F68" s="18" t="s">
        <v>34</v>
      </c>
      <c r="G68" s="19">
        <v>1</v>
      </c>
      <c r="H68" s="20">
        <v>0</v>
      </c>
      <c r="I68" s="20">
        <f>ROUND(ROUND(H68,2)*ROUND(G68,3),2)</f>
        <v>0</v>
      </c>
      <c r="O68">
        <f>(I68*21)/100</f>
        <v>0</v>
      </c>
      <c r="P68" t="s">
        <v>13</v>
      </c>
    </row>
    <row r="69" spans="1:16" x14ac:dyDescent="0.2">
      <c r="A69" s="21" t="s">
        <v>35</v>
      </c>
      <c r="E69" s="22" t="s">
        <v>33</v>
      </c>
    </row>
    <row r="70" spans="1:16" x14ac:dyDescent="0.2">
      <c r="A70" s="23" t="s">
        <v>36</v>
      </c>
      <c r="E70" s="24" t="s">
        <v>74</v>
      </c>
    </row>
    <row r="71" spans="1:16" ht="102" x14ac:dyDescent="0.2">
      <c r="A71" t="s">
        <v>37</v>
      </c>
      <c r="E71" s="22" t="s">
        <v>118</v>
      </c>
    </row>
    <row r="72" spans="1:16" ht="25.5" x14ac:dyDescent="0.2">
      <c r="A72" s="12" t="s">
        <v>32</v>
      </c>
      <c r="B72" s="16" t="s">
        <v>48</v>
      </c>
      <c r="C72" s="16" t="s">
        <v>119</v>
      </c>
      <c r="D72" s="12" t="s">
        <v>33</v>
      </c>
      <c r="E72" s="17" t="s">
        <v>120</v>
      </c>
      <c r="F72" s="18" t="s">
        <v>34</v>
      </c>
      <c r="G72" s="19">
        <v>1</v>
      </c>
      <c r="H72" s="20">
        <v>0</v>
      </c>
      <c r="I72" s="20">
        <f>ROUND(ROUND(H72,2)*ROUND(G72,3),2)</f>
        <v>0</v>
      </c>
      <c r="O72">
        <f>(I72*21)/100</f>
        <v>0</v>
      </c>
      <c r="P72" t="s">
        <v>13</v>
      </c>
    </row>
    <row r="73" spans="1:16" x14ac:dyDescent="0.2">
      <c r="A73" s="21" t="s">
        <v>35</v>
      </c>
      <c r="E73" s="22" t="s">
        <v>33</v>
      </c>
    </row>
    <row r="74" spans="1:16" x14ac:dyDescent="0.2">
      <c r="A74" s="23" t="s">
        <v>36</v>
      </c>
      <c r="E74" s="24" t="s">
        <v>33</v>
      </c>
    </row>
    <row r="75" spans="1:16" ht="102" x14ac:dyDescent="0.2">
      <c r="A75" t="s">
        <v>37</v>
      </c>
      <c r="E75" s="22" t="s">
        <v>118</v>
      </c>
    </row>
    <row r="76" spans="1:16" ht="25.5" x14ac:dyDescent="0.2">
      <c r="A76" s="12" t="s">
        <v>32</v>
      </c>
      <c r="B76" s="16" t="s">
        <v>49</v>
      </c>
      <c r="C76" s="16" t="s">
        <v>121</v>
      </c>
      <c r="D76" s="12" t="s">
        <v>33</v>
      </c>
      <c r="E76" s="17" t="s">
        <v>122</v>
      </c>
      <c r="F76" s="18" t="s">
        <v>34</v>
      </c>
      <c r="G76" s="19">
        <v>1</v>
      </c>
      <c r="H76" s="20">
        <v>0</v>
      </c>
      <c r="I76" s="20">
        <f>ROUND(ROUND(H76,2)*ROUND(G76,3),2)</f>
        <v>0</v>
      </c>
      <c r="O76">
        <f>(I76*21)/100</f>
        <v>0</v>
      </c>
      <c r="P76" t="s">
        <v>13</v>
      </c>
    </row>
    <row r="77" spans="1:16" x14ac:dyDescent="0.2">
      <c r="A77" s="21" t="s">
        <v>35</v>
      </c>
      <c r="E77" s="22" t="s">
        <v>33</v>
      </c>
    </row>
    <row r="78" spans="1:16" x14ac:dyDescent="0.2">
      <c r="A78" s="23" t="s">
        <v>36</v>
      </c>
      <c r="E78" s="24" t="s">
        <v>74</v>
      </c>
    </row>
    <row r="79" spans="1:16" ht="102" x14ac:dyDescent="0.2">
      <c r="A79" t="s">
        <v>37</v>
      </c>
      <c r="E79" s="22" t="s">
        <v>118</v>
      </c>
    </row>
    <row r="80" spans="1:16" x14ac:dyDescent="0.2">
      <c r="A80" s="12" t="s">
        <v>32</v>
      </c>
      <c r="B80" s="16" t="s">
        <v>50</v>
      </c>
      <c r="C80" s="16" t="s">
        <v>123</v>
      </c>
      <c r="D80" s="12" t="s">
        <v>33</v>
      </c>
      <c r="E80" s="17" t="s">
        <v>124</v>
      </c>
      <c r="F80" s="18" t="s">
        <v>34</v>
      </c>
      <c r="G80" s="19">
        <v>1</v>
      </c>
      <c r="H80" s="20">
        <v>0</v>
      </c>
      <c r="I80" s="20">
        <f>ROUND(ROUND(H80,2)*ROUND(G80,3),2)</f>
        <v>0</v>
      </c>
      <c r="O80">
        <f>(I80*21)/100</f>
        <v>0</v>
      </c>
      <c r="P80" t="s">
        <v>13</v>
      </c>
    </row>
    <row r="81" spans="1:16" x14ac:dyDescent="0.2">
      <c r="A81" s="21" t="s">
        <v>35</v>
      </c>
      <c r="E81" s="22" t="s">
        <v>33</v>
      </c>
    </row>
    <row r="82" spans="1:16" x14ac:dyDescent="0.2">
      <c r="A82" s="23" t="s">
        <v>36</v>
      </c>
      <c r="E82" s="24" t="s">
        <v>74</v>
      </c>
    </row>
    <row r="83" spans="1:16" ht="102" x14ac:dyDescent="0.2">
      <c r="A83" t="s">
        <v>37</v>
      </c>
      <c r="E83" s="22" t="s">
        <v>118</v>
      </c>
    </row>
    <row r="84" spans="1:16" x14ac:dyDescent="0.2">
      <c r="A84" s="12" t="s">
        <v>32</v>
      </c>
      <c r="B84" s="16" t="s">
        <v>52</v>
      </c>
      <c r="C84" s="16" t="s">
        <v>66</v>
      </c>
      <c r="D84" s="12" t="s">
        <v>33</v>
      </c>
      <c r="E84" s="17" t="s">
        <v>67</v>
      </c>
      <c r="F84" s="18" t="s">
        <v>60</v>
      </c>
      <c r="G84" s="19">
        <v>120</v>
      </c>
      <c r="H84" s="20">
        <v>0</v>
      </c>
      <c r="I84" s="20">
        <f>ROUND(ROUND(H84,2)*ROUND(G84,3),2)</f>
        <v>0</v>
      </c>
      <c r="O84">
        <f>(I84*21)/100</f>
        <v>0</v>
      </c>
      <c r="P84" t="s">
        <v>13</v>
      </c>
    </row>
    <row r="85" spans="1:16" x14ac:dyDescent="0.2">
      <c r="A85" s="21" t="s">
        <v>35</v>
      </c>
      <c r="E85" s="22" t="s">
        <v>33</v>
      </c>
    </row>
    <row r="86" spans="1:16" x14ac:dyDescent="0.2">
      <c r="A86" s="23" t="s">
        <v>36</v>
      </c>
      <c r="E86" s="24" t="s">
        <v>125</v>
      </c>
    </row>
    <row r="87" spans="1:16" ht="76.5" x14ac:dyDescent="0.2">
      <c r="A87" t="s">
        <v>37</v>
      </c>
      <c r="E87" s="22" t="s">
        <v>126</v>
      </c>
    </row>
    <row r="88" spans="1:16" x14ac:dyDescent="0.2">
      <c r="A88" s="12" t="s">
        <v>32</v>
      </c>
      <c r="B88" s="16" t="s">
        <v>53</v>
      </c>
      <c r="C88" s="16" t="s">
        <v>68</v>
      </c>
      <c r="D88" s="12" t="s">
        <v>33</v>
      </c>
      <c r="E88" s="17" t="s">
        <v>69</v>
      </c>
      <c r="F88" s="18" t="s">
        <v>34</v>
      </c>
      <c r="G88" s="19">
        <v>2</v>
      </c>
      <c r="H88" s="20">
        <v>0</v>
      </c>
      <c r="I88" s="20">
        <f>ROUND(ROUND(H88,2)*ROUND(G88,3),2)</f>
        <v>0</v>
      </c>
      <c r="O88">
        <f>(I88*21)/100</f>
        <v>0</v>
      </c>
      <c r="P88" t="s">
        <v>13</v>
      </c>
    </row>
    <row r="89" spans="1:16" x14ac:dyDescent="0.2">
      <c r="A89" s="21" t="s">
        <v>35</v>
      </c>
      <c r="E89" s="22" t="s">
        <v>33</v>
      </c>
    </row>
    <row r="90" spans="1:16" x14ac:dyDescent="0.2">
      <c r="A90" s="23" t="s">
        <v>36</v>
      </c>
      <c r="E90" s="24" t="s">
        <v>74</v>
      </c>
    </row>
    <row r="91" spans="1:16" ht="89.25" x14ac:dyDescent="0.2">
      <c r="A91" t="s">
        <v>37</v>
      </c>
      <c r="E91" s="22" t="s">
        <v>127</v>
      </c>
    </row>
    <row r="92" spans="1:16" x14ac:dyDescent="0.2">
      <c r="A92" s="12" t="s">
        <v>32</v>
      </c>
      <c r="B92" s="16" t="s">
        <v>54</v>
      </c>
      <c r="C92" s="16" t="s">
        <v>128</v>
      </c>
      <c r="D92" s="12" t="s">
        <v>33</v>
      </c>
      <c r="E92" s="17" t="s">
        <v>129</v>
      </c>
      <c r="F92" s="18" t="s">
        <v>60</v>
      </c>
      <c r="G92" s="19">
        <v>50</v>
      </c>
      <c r="H92" s="20">
        <v>0</v>
      </c>
      <c r="I92" s="20">
        <f>ROUND(ROUND(H92,2)*ROUND(G92,3),2)</f>
        <v>0</v>
      </c>
      <c r="O92">
        <f>(I92*21)/100</f>
        <v>0</v>
      </c>
      <c r="P92" t="s">
        <v>13</v>
      </c>
    </row>
    <row r="93" spans="1:16" x14ac:dyDescent="0.2">
      <c r="A93" s="21" t="s">
        <v>35</v>
      </c>
      <c r="E93" s="22" t="s">
        <v>33</v>
      </c>
    </row>
    <row r="94" spans="1:16" x14ac:dyDescent="0.2">
      <c r="A94" s="23" t="s">
        <v>36</v>
      </c>
      <c r="E94" s="24" t="s">
        <v>74</v>
      </c>
    </row>
    <row r="95" spans="1:16" ht="114.75" x14ac:dyDescent="0.2">
      <c r="A95" t="s">
        <v>37</v>
      </c>
      <c r="E95" s="22" t="s">
        <v>130</v>
      </c>
    </row>
    <row r="96" spans="1:16" ht="25.5" x14ac:dyDescent="0.2">
      <c r="A96" s="12" t="s">
        <v>32</v>
      </c>
      <c r="B96" s="16" t="s">
        <v>55</v>
      </c>
      <c r="C96" s="16" t="s">
        <v>131</v>
      </c>
      <c r="D96" s="12" t="s">
        <v>33</v>
      </c>
      <c r="E96" s="17" t="s">
        <v>132</v>
      </c>
      <c r="F96" s="18" t="s">
        <v>34</v>
      </c>
      <c r="G96" s="19">
        <v>1</v>
      </c>
      <c r="H96" s="20">
        <v>0</v>
      </c>
      <c r="I96" s="20">
        <f>ROUND(ROUND(H96,2)*ROUND(G96,3),2)</f>
        <v>0</v>
      </c>
      <c r="O96">
        <f>(I96*21)/100</f>
        <v>0</v>
      </c>
      <c r="P96" t="s">
        <v>13</v>
      </c>
    </row>
    <row r="97" spans="1:16" x14ac:dyDescent="0.2">
      <c r="A97" s="21" t="s">
        <v>35</v>
      </c>
      <c r="E97" s="22" t="s">
        <v>33</v>
      </c>
    </row>
    <row r="98" spans="1:16" x14ac:dyDescent="0.2">
      <c r="A98" s="23" t="s">
        <v>36</v>
      </c>
      <c r="E98" s="24" t="s">
        <v>74</v>
      </c>
    </row>
    <row r="99" spans="1:16" ht="114.75" x14ac:dyDescent="0.2">
      <c r="A99" t="s">
        <v>37</v>
      </c>
      <c r="E99" s="22" t="s">
        <v>133</v>
      </c>
    </row>
    <row r="100" spans="1:16" x14ac:dyDescent="0.2">
      <c r="A100" s="12" t="s">
        <v>32</v>
      </c>
      <c r="B100" s="16" t="s">
        <v>56</v>
      </c>
      <c r="C100" s="16" t="s">
        <v>134</v>
      </c>
      <c r="D100" s="12" t="s">
        <v>33</v>
      </c>
      <c r="E100" s="17" t="s">
        <v>135</v>
      </c>
      <c r="F100" s="18" t="s">
        <v>41</v>
      </c>
      <c r="G100" s="19">
        <v>4</v>
      </c>
      <c r="H100" s="20">
        <v>0</v>
      </c>
      <c r="I100" s="20">
        <f>ROUND(ROUND(H100,2)*ROUND(G100,3),2)</f>
        <v>0</v>
      </c>
      <c r="O100">
        <f>(I100*21)/100</f>
        <v>0</v>
      </c>
      <c r="P100" t="s">
        <v>13</v>
      </c>
    </row>
    <row r="101" spans="1:16" x14ac:dyDescent="0.2">
      <c r="A101" s="21" t="s">
        <v>35</v>
      </c>
      <c r="E101" s="22" t="s">
        <v>33</v>
      </c>
    </row>
    <row r="102" spans="1:16" x14ac:dyDescent="0.2">
      <c r="A102" s="23" t="s">
        <v>36</v>
      </c>
      <c r="E102" s="24" t="s">
        <v>74</v>
      </c>
    </row>
    <row r="103" spans="1:16" ht="89.25" x14ac:dyDescent="0.2">
      <c r="A103" t="s">
        <v>37</v>
      </c>
      <c r="E103" s="22" t="s">
        <v>136</v>
      </c>
    </row>
    <row r="104" spans="1:16" x14ac:dyDescent="0.2">
      <c r="A104" s="12" t="s">
        <v>32</v>
      </c>
      <c r="B104" s="16" t="s">
        <v>57</v>
      </c>
      <c r="C104" s="16" t="s">
        <v>137</v>
      </c>
      <c r="D104" s="12" t="s">
        <v>33</v>
      </c>
      <c r="E104" s="17" t="s">
        <v>138</v>
      </c>
      <c r="F104" s="18" t="s">
        <v>41</v>
      </c>
      <c r="G104" s="19">
        <v>4</v>
      </c>
      <c r="H104" s="20">
        <v>0</v>
      </c>
      <c r="I104" s="20">
        <f>ROUND(ROUND(H104,2)*ROUND(G104,3),2)</f>
        <v>0</v>
      </c>
      <c r="O104">
        <f>(I104*21)/100</f>
        <v>0</v>
      </c>
      <c r="P104" t="s">
        <v>13</v>
      </c>
    </row>
    <row r="105" spans="1:16" x14ac:dyDescent="0.2">
      <c r="A105" s="21" t="s">
        <v>35</v>
      </c>
      <c r="E105" s="22" t="s">
        <v>33</v>
      </c>
    </row>
    <row r="106" spans="1:16" x14ac:dyDescent="0.2">
      <c r="A106" s="23" t="s">
        <v>36</v>
      </c>
      <c r="E106" s="24" t="s">
        <v>74</v>
      </c>
    </row>
    <row r="107" spans="1:16" ht="102" x14ac:dyDescent="0.2">
      <c r="A107" t="s">
        <v>37</v>
      </c>
      <c r="E107" s="22" t="s">
        <v>139</v>
      </c>
    </row>
    <row r="108" spans="1:16" x14ac:dyDescent="0.2">
      <c r="A108" s="12" t="s">
        <v>32</v>
      </c>
      <c r="B108" s="16" t="s">
        <v>58</v>
      </c>
      <c r="C108" s="16" t="s">
        <v>140</v>
      </c>
      <c r="D108" s="12" t="s">
        <v>33</v>
      </c>
      <c r="E108" s="17" t="s">
        <v>141</v>
      </c>
      <c r="F108" s="18" t="s">
        <v>41</v>
      </c>
      <c r="G108" s="19">
        <v>2</v>
      </c>
      <c r="H108" s="20">
        <v>0</v>
      </c>
      <c r="I108" s="20">
        <f>ROUND(ROUND(H108,2)*ROUND(G108,3),2)</f>
        <v>0</v>
      </c>
      <c r="O108">
        <f>(I108*21)/100</f>
        <v>0</v>
      </c>
      <c r="P108" t="s">
        <v>13</v>
      </c>
    </row>
    <row r="109" spans="1:16" x14ac:dyDescent="0.2">
      <c r="A109" s="21" t="s">
        <v>35</v>
      </c>
      <c r="E109" s="22" t="s">
        <v>33</v>
      </c>
    </row>
    <row r="110" spans="1:16" x14ac:dyDescent="0.2">
      <c r="A110" s="23" t="s">
        <v>36</v>
      </c>
      <c r="E110" s="24" t="s">
        <v>74</v>
      </c>
    </row>
    <row r="111" spans="1:16" ht="89.25" x14ac:dyDescent="0.2">
      <c r="A111" t="s">
        <v>37</v>
      </c>
      <c r="E111" s="22" t="s">
        <v>142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Urbánková Jaroslava</cp:lastModifiedBy>
  <dcterms:created xsi:type="dcterms:W3CDTF">2020-07-08T09:31:27Z</dcterms:created>
  <dcterms:modified xsi:type="dcterms:W3CDTF">2020-07-08T09:37:48Z</dcterms:modified>
</cp:coreProperties>
</file>